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activeTab="0"/>
  </bookViews>
  <sheets>
    <sheet name="Mô hình BĐKH" sheetId="1" r:id="rId1"/>
    <sheet name="Sheet1" sheetId="2" r:id="rId2"/>
  </sheets>
  <definedNames>
    <definedName name="_xlnm.Print_Titles" localSheetId="0">'Mô hình BĐKH'!$4:$5</definedName>
  </definedNames>
  <calcPr fullCalcOnLoad="1"/>
</workbook>
</file>

<file path=xl/sharedStrings.xml><?xml version="1.0" encoding="utf-8"?>
<sst xmlns="http://schemas.openxmlformats.org/spreadsheetml/2006/main" count="105" uniqueCount="70">
  <si>
    <t>Số lượng</t>
  </si>
  <si>
    <t>Người</t>
  </si>
  <si>
    <t>I</t>
  </si>
  <si>
    <t>II</t>
  </si>
  <si>
    <t>III</t>
  </si>
  <si>
    <t>Bộ</t>
  </si>
  <si>
    <t>Ghi chú</t>
  </si>
  <si>
    <t>Ngày</t>
  </si>
  <si>
    <t>IV</t>
  </si>
  <si>
    <t>STT</t>
  </si>
  <si>
    <t>M</t>
  </si>
  <si>
    <t>Nước uống</t>
  </si>
  <si>
    <t xml:space="preserve">Nội dung </t>
  </si>
  <si>
    <t xml:space="preserve">Đơn vị tính </t>
  </si>
  <si>
    <t>Đơn giá (đồng)</t>
  </si>
  <si>
    <t>Kinh phí</t>
  </si>
  <si>
    <t>Thành tiền (đồng)</t>
  </si>
  <si>
    <t>Ngân sách nhà nước hỗ trợ (đồng)</t>
  </si>
  <si>
    <t>Doanh nghiệp đối ứng (đồng)</t>
  </si>
  <si>
    <t>M2</t>
  </si>
  <si>
    <t>Đối ứng 100%</t>
  </si>
  <si>
    <t>Cây</t>
  </si>
  <si>
    <t xml:space="preserve">Hỗ trợ đào ao, hồ chứa nước </t>
  </si>
  <si>
    <t>Bạt nhựa lót ao, hồ (Màng chống thấm HDPE)</t>
  </si>
  <si>
    <t>Hệ thống</t>
  </si>
  <si>
    <t xml:space="preserve">Cây giống </t>
  </si>
  <si>
    <t xml:space="preserve">Hệ thống tưới </t>
  </si>
  <si>
    <t>Bảng biểu mô hình</t>
  </si>
  <si>
    <t>Hỗ trợ báo cáo viên</t>
  </si>
  <si>
    <t xml:space="preserve">Thuê hội trường và Banner lớp hội thảo </t>
  </si>
  <si>
    <t>Cải tạo nhà kính tạm đã xuống cấp</t>
  </si>
  <si>
    <t>Nilon lợp mái 5 lớp</t>
  </si>
  <si>
    <t>Hệ thống tưới nhỏ giọt</t>
  </si>
  <si>
    <t>Chỉnh trang cải tạo, xây dựng mới
 nhà kính</t>
  </si>
  <si>
    <t>Hạng mục xây dựng mô hình vườn sinh thái</t>
  </si>
  <si>
    <t>Lưới chắn côn trùng (lưới chắn côn trùng vách 50 mesh, khổ 2m)</t>
  </si>
  <si>
    <t>Trồng cây xanh</t>
  </si>
  <si>
    <t>Diện tích hộ thực hiện mô hình có thể nhiều nhưng xây dựng mô hình tối thiểu 3000 m2. Còn nhà kính đạt chuẩn dự kiến theo đề án tại mô hình khuyến khích làm tối thiểu 1000m2(để đảm bảo kinh phí lớn trong đối ứng thực hiện mô hình). Phần làm mới hay nâng cấp, cải tạo là bắt buộc tối thiểu khi tham gia mô hình nên cần khuyến khích đầu tư.</t>
  </si>
  <si>
    <t>Màng nilon chống thấm</t>
  </si>
  <si>
    <t>Cây tùng búp cao ≥ 2,5 m, trên 3 năm tuổi, đường kính gốc 2,5-3,5cm</t>
  </si>
  <si>
    <t>Tạm tính cho cây giống Actiso, định mức theo quy trình 12.000 cây/ha</t>
  </si>
  <si>
    <t>Hoa sinh thái dẫn dụ thiên địch (cúc kim tiền, cúc họa mi, ngũ sắc, hoa sen cạn, cẩm tú cầu giống cây thấp …)</t>
  </si>
  <si>
    <t>Diện tích mô hình 2.000m2</t>
  </si>
  <si>
    <t>Hệ thống ao, hồ chứa nước mưa (dung tích tối thiểu 60 m3)</t>
  </si>
  <si>
    <t>Giá tạm tính cho hồ có dung tích 60 m3</t>
  </si>
  <si>
    <t>Thiết kế và làm đường đi nội bộ, mương thoát nước trong mô hình</t>
  </si>
  <si>
    <t>Thiết kế</t>
  </si>
  <si>
    <t>Đường đi</t>
  </si>
  <si>
    <t>Mương thoát nước</t>
  </si>
  <si>
    <t>Máy bơm cao áp và hệ thống lọc nước tưới</t>
  </si>
  <si>
    <t>hệ thống</t>
  </si>
  <si>
    <t xml:space="preserve">Hỗ trợ trồng cây nông nghiệp ngoài trời </t>
  </si>
  <si>
    <t>NSNN hỗ trợ 100%</t>
  </si>
  <si>
    <t>-</t>
  </si>
  <si>
    <t>M3</t>
  </si>
  <si>
    <t>Văn phòng phẩm (Sổ ghi chép, bút, bìa đựng VPP…)</t>
  </si>
  <si>
    <t xml:space="preserve">Chi phí đi lại </t>
  </si>
  <si>
    <t xml:space="preserve">Ngày </t>
  </si>
  <si>
    <t>Chỉnh sửa, cải tạo lại nhà kính hiện có phù hợp với mô hình sản xuất bền vững, thích ứng biến đổi khí hậu</t>
  </si>
  <si>
    <t>Hội thảo</t>
  </si>
  <si>
    <t>Mô hình</t>
  </si>
  <si>
    <t>Hội thảo chuyển giao mô hình</t>
  </si>
  <si>
    <t>(Giá ca máy  2.535.255 đồng/ca thanh toán theo thực tế, tạm tính theo đơn giá ca máy được quy định tại Quyết định 07/QĐ-SXD ngày 14/1/2021 của Sở Xây dựng Lâm Đồng). Định mức ca máy 0.354/ca/100m3). (Định mức áp dụng mã đào đất cấp II bằng máy đào 0,8m³ AB.25212 theo Thông tư 10/2019/TT-BXD 26/12/2019)</t>
  </si>
  <si>
    <t xml:space="preserve">Hỗ trợ tiền ăn cho đại biểu không hưởng lương từ ngân sách nhà nước tham gia lớp hội thảo </t>
  </si>
  <si>
    <t xml:space="preserve">Phụ lục 01: Dự toán kinh phí hỗ trợ Mô hình sản xuất bền vững, thích ứng biến đổi khí hậu tại Đà Lạt năm 2022 </t>
  </si>
  <si>
    <t xml:space="preserve"> Tổng kinh phí (01 mô hình)</t>
  </si>
  <si>
    <t xml:space="preserve"> Tổng kinh phí (02 mô hình)</t>
  </si>
  <si>
    <t>In tài liệu</t>
  </si>
  <si>
    <t>(Một trăm chín mươi chín triệu bốn trăm tám mươi ngàn đồng)</t>
  </si>
  <si>
    <t>(Kèm theo Tờ trình số: 20 /TTr-TTBVTV ngày 02 tháng  8 năm 2022 của Chi cục Trồng trọt và BVTV Lâm Đồng)</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</si>
</sst>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þ&quot;;\-#,##0\ &quot;þ&quot;"/>
    <numFmt numFmtId="173" formatCode="#,##0\ &quot;þ&quot;;[Red]\-#,##0\ &quot;þ&quot;"/>
    <numFmt numFmtId="174" formatCode="#,##0.00\ &quot;þ&quot;;\-#,##0.00\ &quot;þ&quot;"/>
    <numFmt numFmtId="175" formatCode="#,##0.00\ &quot;þ&quot;;[Red]\-#,##0.00\ &quot;þ&quot;"/>
    <numFmt numFmtId="176" formatCode="_-* #,##0\ &quot;þ&quot;_-;\-* #,##0\ &quot;þ&quot;_-;_-* &quot;-&quot;\ &quot;þ&quot;_-;_-@_-"/>
    <numFmt numFmtId="177" formatCode="_-* #,##0\ _þ_-;\-* #,##0\ _þ_-;_-* &quot;-&quot;\ _þ_-;_-@_-"/>
    <numFmt numFmtId="178" formatCode="_-* #,##0.00\ &quot;þ&quot;_-;\-* #,##0.00\ &quot;þ&quot;_-;_-* &quot;-&quot;??\ &quot;þ&quot;_-;_-@_-"/>
    <numFmt numFmtId="179" formatCode="_-* #,##0.00\ _þ_-;\-* #,##0.00\ _þ_-;_-* &quot;-&quot;??\ _þ_-;_-@_-"/>
    <numFmt numFmtId="180" formatCode="_(* #,##0_);_(* \(#,##0\);_(* &quot;-&quot;??_);_(@_)"/>
    <numFmt numFmtId="181" formatCode="_(* #,##0.0_);_(* \(#,##0.0\);_(* &quot;-&quot;??_);_(@_)"/>
    <numFmt numFmtId="182" formatCode="_(* #,##0.000_);_(* \(#,##0.000\);_(* &quot;-&quot;??_);_(@_)"/>
    <numFmt numFmtId="183" formatCode="_(* #,##0.0000_);_(* \(#,##0.0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_ * #,##0.00_ ;_ * \-#,##0.00_ ;_ * &quot;-&quot;??_ ;_ @_ "/>
    <numFmt numFmtId="189" formatCode="_-* #,##0_-;\-* #,##0_-;_-* &quot;-&quot;??_-;_-@_-"/>
    <numFmt numFmtId="190" formatCode="_ * #,##0_ ;_ * \-#,##0_ ;_ * &quot;-&quot;??_ ;_ @_ "/>
    <numFmt numFmtId="191" formatCode="0_ "/>
    <numFmt numFmtId="192" formatCode="#,##0;[Red]#,##0"/>
    <numFmt numFmtId="193" formatCode="#,##0.0;[Red]#,##0.0"/>
    <numFmt numFmtId="194" formatCode="_-* #,##0.00_-;\-* #,##0.00_-;_-* &quot;-&quot;??_-;_-@_-"/>
    <numFmt numFmtId="195" formatCode="_-* #,##0\ _₫_-;\-* #,##0\ _₫_-;_-* &quot;-&quot;??\ _₫_-;_-@_-"/>
  </numFmts>
  <fonts count="53">
    <font>
      <sz val="11"/>
      <color theme="1"/>
      <name val="Arial"/>
      <family val="2"/>
    </font>
    <font>
      <sz val="11"/>
      <color indexed="8"/>
      <name val="Calibri"/>
      <family val="2"/>
    </font>
    <font>
      <sz val="12"/>
      <name val="Times New Roman"/>
      <family val="1"/>
    </font>
    <font>
      <sz val="11"/>
      <color indexed="8"/>
      <name val="Arial"/>
      <family val="2"/>
    </font>
    <font>
      <b/>
      <sz val="13"/>
      <color indexed="8"/>
      <name val="Times New Roman"/>
      <family val="1"/>
    </font>
    <font>
      <sz val="13"/>
      <name val="Times New Roman"/>
      <family val="1"/>
    </font>
    <font>
      <i/>
      <sz val="13"/>
      <name val="Times New Roman"/>
      <family val="1"/>
    </font>
    <font>
      <i/>
      <sz val="13"/>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Times New Roman"/>
      <family val="2"/>
    </font>
    <font>
      <b/>
      <sz val="11"/>
      <color indexed="8"/>
      <name val="Arial"/>
      <family val="2"/>
    </font>
    <font>
      <sz val="11"/>
      <color indexed="10"/>
      <name val="Arial"/>
      <family val="2"/>
    </font>
    <font>
      <sz val="13"/>
      <color indexed="8"/>
      <name val="Times New Roman"/>
      <family val="1"/>
    </font>
    <font>
      <b/>
      <i/>
      <sz val="13"/>
      <color indexed="8"/>
      <name val="Times New Roman"/>
      <family val="1"/>
    </font>
    <font>
      <sz val="13"/>
      <color indexed="40"/>
      <name val="Times New Roman"/>
      <family val="1"/>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
      <sz val="13"/>
      <color theme="1"/>
      <name val="Times New Roman"/>
      <family val="1"/>
    </font>
    <font>
      <i/>
      <sz val="13"/>
      <color theme="1"/>
      <name val="Times New Roman"/>
      <family val="1"/>
    </font>
    <font>
      <b/>
      <sz val="13"/>
      <color theme="1"/>
      <name val="Times New Roman"/>
      <family val="1"/>
    </font>
    <font>
      <b/>
      <i/>
      <sz val="13"/>
      <color theme="1"/>
      <name val="Times New Roman"/>
      <family val="1"/>
    </font>
    <font>
      <sz val="13"/>
      <color rgb="FF00B0F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top/>
      <bottom/>
    </border>
    <border>
      <left style="thin"/>
      <right/>
      <top style="thin"/>
      <bottom style="thin"/>
    </border>
    <border>
      <left/>
      <right style="thin"/>
      <top style="thin"/>
      <bottom style="thin"/>
    </border>
  </borders>
  <cellStyleXfs count="68">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3" fillId="0" borderId="0" applyFont="0" applyFill="0" applyBorder="0" applyAlignment="0" applyProtection="0"/>
    <xf numFmtId="41" fontId="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33" fillId="0" borderId="0">
      <alignment/>
      <protection/>
    </xf>
    <xf numFmtId="0" fontId="2" fillId="0" borderId="0">
      <alignment/>
      <protection/>
    </xf>
    <xf numFmtId="0" fontId="3" fillId="31" borderId="7" applyNumberFormat="0" applyFont="0" applyAlignment="0" applyProtection="0"/>
    <xf numFmtId="0" fontId="44" fillId="26" borderId="8" applyNumberFormat="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8">
    <xf numFmtId="0" fontId="0" fillId="0" borderId="0" xfId="0" applyAlignment="1">
      <alignment/>
    </xf>
    <xf numFmtId="0" fontId="48" fillId="32" borderId="0" xfId="0" applyFont="1" applyFill="1" applyAlignment="1">
      <alignment/>
    </xf>
    <xf numFmtId="0" fontId="48" fillId="32" borderId="0" xfId="0" applyFont="1" applyFill="1" applyAlignment="1">
      <alignment horizontal="center" vertical="center"/>
    </xf>
    <xf numFmtId="0" fontId="48" fillId="0" borderId="0" xfId="0" applyFont="1" applyFill="1" applyAlignment="1">
      <alignment/>
    </xf>
    <xf numFmtId="0" fontId="49" fillId="0" borderId="0" xfId="0" applyFont="1" applyFill="1" applyAlignment="1">
      <alignment/>
    </xf>
    <xf numFmtId="0" fontId="49" fillId="32" borderId="0" xfId="0" applyFont="1" applyFill="1" applyAlignment="1">
      <alignment/>
    </xf>
    <xf numFmtId="0" fontId="48" fillId="32" borderId="0" xfId="0" applyFont="1" applyFill="1" applyAlignment="1">
      <alignment/>
    </xf>
    <xf numFmtId="0" fontId="48" fillId="32" borderId="0" xfId="0" applyFont="1" applyFill="1" applyAlignment="1">
      <alignment horizontal="right"/>
    </xf>
    <xf numFmtId="3" fontId="48" fillId="32" borderId="0" xfId="0" applyNumberFormat="1" applyFont="1" applyFill="1" applyAlignment="1">
      <alignment horizontal="right"/>
    </xf>
    <xf numFmtId="0" fontId="48" fillId="32" borderId="0" xfId="0" applyFont="1" applyFill="1" applyBorder="1" applyAlignment="1">
      <alignment/>
    </xf>
    <xf numFmtId="0" fontId="49" fillId="32" borderId="0" xfId="0" applyFont="1" applyFill="1" applyBorder="1" applyAlignment="1">
      <alignment/>
    </xf>
    <xf numFmtId="0" fontId="49" fillId="0" borderId="0" xfId="0" applyFont="1" applyFill="1" applyAlignment="1">
      <alignment vertical="top" wrapText="1"/>
    </xf>
    <xf numFmtId="0" fontId="50" fillId="0" borderId="0" xfId="0" applyFont="1" applyFill="1" applyAlignment="1">
      <alignment/>
    </xf>
    <xf numFmtId="0" fontId="50" fillId="32" borderId="0" xfId="0" applyFont="1" applyFill="1" applyBorder="1" applyAlignment="1">
      <alignment/>
    </xf>
    <xf numFmtId="0" fontId="50" fillId="32" borderId="0" xfId="0" applyFont="1" applyFill="1" applyAlignment="1">
      <alignment/>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1" xfId="0" applyFont="1" applyFill="1" applyBorder="1" applyAlignment="1">
      <alignment horizontal="left" vertical="center" wrapText="1"/>
    </xf>
    <xf numFmtId="3" fontId="50" fillId="0" borderId="10" xfId="0" applyNumberFormat="1" applyFont="1" applyFill="1" applyBorder="1" applyAlignment="1">
      <alignment horizontal="center" vertical="center" wrapText="1"/>
    </xf>
    <xf numFmtId="3" fontId="50" fillId="0" borderId="10" xfId="0" applyNumberFormat="1" applyFont="1" applyFill="1" applyBorder="1" applyAlignment="1">
      <alignment horizontal="right"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3" fontId="48" fillId="0" borderId="10" xfId="0" applyNumberFormat="1" applyFont="1" applyFill="1" applyBorder="1" applyAlignment="1">
      <alignment horizontal="center" vertical="center" wrapText="1"/>
    </xf>
    <xf numFmtId="3" fontId="48" fillId="0" borderId="10" xfId="0" applyNumberFormat="1" applyFont="1" applyFill="1" applyBorder="1" applyAlignment="1">
      <alignment horizontal="right" vertical="center" wrapText="1"/>
    </xf>
    <xf numFmtId="3" fontId="48" fillId="0" borderId="10" xfId="0" applyNumberFormat="1" applyFont="1" applyFill="1" applyBorder="1" applyAlignment="1">
      <alignment vertical="center" wrapText="1"/>
    </xf>
    <xf numFmtId="3" fontId="48" fillId="0" borderId="10" xfId="0" applyNumberFormat="1" applyFont="1" applyFill="1" applyBorder="1" applyAlignment="1">
      <alignment horizontal="right" vertical="center"/>
    </xf>
    <xf numFmtId="0" fontId="50" fillId="0" borderId="12" xfId="0" applyFont="1" applyFill="1" applyBorder="1" applyAlignment="1">
      <alignment horizontal="center" vertical="center"/>
    </xf>
    <xf numFmtId="0" fontId="50" fillId="0" borderId="12" xfId="0" applyFont="1" applyFill="1" applyBorder="1" applyAlignment="1">
      <alignment vertical="center" wrapText="1"/>
    </xf>
    <xf numFmtId="0" fontId="50" fillId="0" borderId="12" xfId="0" applyFont="1" applyFill="1" applyBorder="1" applyAlignment="1">
      <alignment horizontal="center" vertical="center" wrapText="1"/>
    </xf>
    <xf numFmtId="3" fontId="50" fillId="0" borderId="12" xfId="0" applyNumberFormat="1" applyFont="1" applyFill="1" applyBorder="1" applyAlignment="1">
      <alignment horizontal="center" vertical="center"/>
    </xf>
    <xf numFmtId="3" fontId="48" fillId="0" borderId="12" xfId="0" applyNumberFormat="1" applyFont="1" applyFill="1" applyBorder="1" applyAlignment="1">
      <alignment horizontal="right" vertical="center" wrapText="1"/>
    </xf>
    <xf numFmtId="3" fontId="50" fillId="0" borderId="12" xfId="0" applyNumberFormat="1" applyFont="1" applyFill="1" applyBorder="1" applyAlignment="1">
      <alignment vertical="center" wrapText="1"/>
    </xf>
    <xf numFmtId="3" fontId="51" fillId="0" borderId="10" xfId="0" applyNumberFormat="1" applyFont="1" applyFill="1" applyBorder="1" applyAlignment="1">
      <alignment horizontal="right" vertical="center"/>
    </xf>
    <xf numFmtId="0" fontId="48" fillId="0" borderId="12" xfId="0" applyFont="1" applyFill="1" applyBorder="1" applyAlignment="1">
      <alignment vertical="center" wrapText="1"/>
    </xf>
    <xf numFmtId="0" fontId="48" fillId="0" borderId="12" xfId="0" applyFont="1" applyFill="1" applyBorder="1" applyAlignment="1">
      <alignment horizontal="center" vertical="center" wrapText="1"/>
    </xf>
    <xf numFmtId="3" fontId="48" fillId="0" borderId="12" xfId="0" applyNumberFormat="1" applyFont="1" applyFill="1" applyBorder="1" applyAlignment="1">
      <alignment horizontal="center" vertical="center"/>
    </xf>
    <xf numFmtId="3" fontId="48" fillId="0" borderId="12" xfId="0" applyNumberFormat="1" applyFont="1" applyFill="1" applyBorder="1" applyAlignment="1">
      <alignment vertical="center" wrapText="1"/>
    </xf>
    <xf numFmtId="3" fontId="48" fillId="0" borderId="12" xfId="0" applyNumberFormat="1" applyFont="1" applyFill="1" applyBorder="1" applyAlignment="1">
      <alignment horizontal="right" vertical="center"/>
    </xf>
    <xf numFmtId="0" fontId="50" fillId="0" borderId="10" xfId="0" applyFont="1" applyFill="1" applyBorder="1" applyAlignment="1">
      <alignment vertical="center" wrapText="1"/>
    </xf>
    <xf numFmtId="0" fontId="49" fillId="32" borderId="10" xfId="0" applyFont="1" applyFill="1" applyBorder="1" applyAlignment="1">
      <alignment/>
    </xf>
    <xf numFmtId="3" fontId="50" fillId="0" borderId="10" xfId="0" applyNumberFormat="1" applyFont="1" applyFill="1" applyBorder="1" applyAlignment="1">
      <alignment vertical="center" wrapText="1"/>
    </xf>
    <xf numFmtId="3" fontId="51" fillId="0" borderId="10" xfId="0" applyNumberFormat="1" applyFont="1" applyFill="1" applyBorder="1" applyAlignment="1">
      <alignment horizontal="right" vertical="center" wrapText="1"/>
    </xf>
    <xf numFmtId="0" fontId="50" fillId="0" borderId="10" xfId="0" applyFont="1" applyFill="1" applyBorder="1" applyAlignment="1" quotePrefix="1">
      <alignment horizontal="center" vertical="center"/>
    </xf>
    <xf numFmtId="3" fontId="5" fillId="0" borderId="10" xfId="0" applyNumberFormat="1" applyFont="1" applyFill="1" applyBorder="1" applyAlignment="1">
      <alignment horizontal="right" vertical="center" wrapText="1"/>
    </xf>
    <xf numFmtId="3" fontId="50" fillId="0" borderId="10" xfId="0" applyNumberFormat="1" applyFont="1" applyFill="1" applyBorder="1" applyAlignment="1">
      <alignment horizontal="right" vertical="center"/>
    </xf>
    <xf numFmtId="0" fontId="48" fillId="0" borderId="10" xfId="0" applyFont="1" applyFill="1" applyBorder="1" applyAlignment="1" quotePrefix="1">
      <alignment horizontal="center" vertical="center"/>
    </xf>
    <xf numFmtId="0" fontId="52" fillId="0" borderId="10" xfId="0" applyFont="1" applyFill="1" applyBorder="1" applyAlignment="1" quotePrefix="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vertical="center" wrapText="1"/>
    </xf>
    <xf numFmtId="3" fontId="5" fillId="0" borderId="10" xfId="0" applyNumberFormat="1" applyFont="1" applyFill="1" applyBorder="1" applyAlignment="1">
      <alignment horizontal="right" vertical="center"/>
    </xf>
    <xf numFmtId="0" fontId="50" fillId="0" borderId="10" xfId="0" applyFont="1" applyFill="1" applyBorder="1" applyAlignment="1">
      <alignment horizontal="left" vertical="center" wrapText="1"/>
    </xf>
    <xf numFmtId="3" fontId="50" fillId="0" borderId="10" xfId="0" applyNumberFormat="1" applyFont="1" applyFill="1" applyBorder="1" applyAlignment="1">
      <alignment horizontal="center" vertical="center"/>
    </xf>
    <xf numFmtId="3" fontId="48" fillId="0" borderId="10" xfId="0" applyNumberFormat="1" applyFont="1" applyFill="1" applyBorder="1" applyAlignment="1">
      <alignment horizontal="center" vertical="center"/>
    </xf>
    <xf numFmtId="0" fontId="48" fillId="0" borderId="13" xfId="0" applyFont="1" applyFill="1" applyBorder="1" applyAlignment="1">
      <alignment horizontal="center" vertical="center" wrapText="1"/>
    </xf>
    <xf numFmtId="3" fontId="50" fillId="0" borderId="12" xfId="0" applyNumberFormat="1" applyFont="1" applyFill="1" applyBorder="1" applyAlignment="1">
      <alignment horizontal="right" vertical="center" wrapText="1"/>
    </xf>
    <xf numFmtId="3" fontId="50" fillId="0" borderId="12" xfId="0" applyNumberFormat="1" applyFont="1" applyFill="1" applyBorder="1" applyAlignment="1">
      <alignment horizontal="right" vertical="center"/>
    </xf>
    <xf numFmtId="0" fontId="48" fillId="0" borderId="10" xfId="61" applyFont="1" applyFill="1" applyBorder="1" applyAlignment="1">
      <alignment horizontal="center" vertical="center" wrapText="1"/>
      <protection/>
    </xf>
    <xf numFmtId="0" fontId="48" fillId="0" borderId="10" xfId="61" applyFont="1" applyFill="1" applyBorder="1" applyAlignment="1">
      <alignment vertical="center" wrapText="1"/>
      <protection/>
    </xf>
    <xf numFmtId="3" fontId="48" fillId="0" borderId="10" xfId="61" applyNumberFormat="1" applyFont="1" applyFill="1" applyBorder="1" applyAlignment="1">
      <alignment horizontal="center" vertical="center" wrapText="1"/>
      <protection/>
    </xf>
    <xf numFmtId="3" fontId="48" fillId="0" borderId="10" xfId="61" applyNumberFormat="1" applyFont="1" applyFill="1" applyBorder="1" applyAlignment="1">
      <alignment horizontal="right" vertical="center" wrapText="1"/>
      <protection/>
    </xf>
    <xf numFmtId="3" fontId="50" fillId="0" borderId="10" xfId="42" applyNumberFormat="1" applyFont="1" applyFill="1" applyBorder="1" applyAlignment="1">
      <alignment vertical="center"/>
    </xf>
    <xf numFmtId="0" fontId="6" fillId="0" borderId="10" xfId="0" applyFont="1" applyBorder="1" applyAlignment="1">
      <alignment horizontal="center" wrapText="1"/>
    </xf>
    <xf numFmtId="0" fontId="50" fillId="0" borderId="10" xfId="0" applyFont="1" applyFill="1" applyBorder="1" applyAlignment="1">
      <alignment vertical="center"/>
    </xf>
    <xf numFmtId="0" fontId="48" fillId="32" borderId="10" xfId="0" applyFont="1" applyFill="1" applyBorder="1" applyAlignment="1">
      <alignment/>
    </xf>
    <xf numFmtId="0" fontId="48" fillId="32" borderId="10" xfId="0" applyFont="1" applyFill="1" applyBorder="1" applyAlignment="1">
      <alignment horizontal="center" vertical="center"/>
    </xf>
    <xf numFmtId="3" fontId="50" fillId="32" borderId="10" xfId="0" applyNumberFormat="1" applyFont="1" applyFill="1" applyBorder="1" applyAlignment="1">
      <alignment/>
    </xf>
    <xf numFmtId="3" fontId="48" fillId="0" borderId="0" xfId="0" applyNumberFormat="1" applyFont="1" applyFill="1" applyAlignment="1">
      <alignment/>
    </xf>
    <xf numFmtId="0" fontId="4" fillId="0" borderId="0" xfId="0" applyFont="1" applyFill="1" applyAlignment="1">
      <alignment horizontal="center" vertical="center" wrapText="1"/>
    </xf>
    <xf numFmtId="0" fontId="48" fillId="0" borderId="0" xfId="0" applyFont="1" applyFill="1" applyAlignment="1">
      <alignment horizontal="center" vertical="center"/>
    </xf>
    <xf numFmtId="0" fontId="49" fillId="0" borderId="14" xfId="0" applyFont="1" applyFill="1" applyBorder="1" applyAlignment="1">
      <alignment horizontal="right" vertical="center" wrapText="1"/>
    </xf>
    <xf numFmtId="0" fontId="50" fillId="0" borderId="10"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10" xfId="0" applyFont="1" applyFill="1" applyBorder="1" applyAlignment="1">
      <alignment horizontal="center" vertical="center" wrapText="1"/>
    </xf>
    <xf numFmtId="0" fontId="49" fillId="32" borderId="15" xfId="0" applyFont="1" applyFill="1" applyBorder="1" applyAlignment="1">
      <alignment horizontal="center" vertical="center"/>
    </xf>
    <xf numFmtId="0" fontId="49" fillId="32" borderId="0" xfId="0" applyFont="1" applyFill="1" applyAlignment="1">
      <alignment horizontal="center" vertical="center"/>
    </xf>
    <xf numFmtId="0" fontId="49" fillId="0" borderId="16" xfId="0" applyFont="1" applyFill="1" applyBorder="1" applyAlignment="1">
      <alignment horizontal="left" vertical="top"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9" fillId="0" borderId="16" xfId="0" applyFont="1" applyFill="1" applyBorder="1" applyAlignment="1">
      <alignment horizontal="center" vertical="top" wrapText="1"/>
    </xf>
    <xf numFmtId="0" fontId="50" fillId="0" borderId="17" xfId="0" applyFont="1" applyFill="1" applyBorder="1" applyAlignment="1">
      <alignment horizontal="center" vertical="center"/>
    </xf>
    <xf numFmtId="0" fontId="50" fillId="0" borderId="18" xfId="0" applyFont="1" applyFill="1" applyBorder="1" applyAlignment="1">
      <alignment horizontal="center" vertical="center"/>
    </xf>
    <xf numFmtId="0" fontId="7" fillId="0" borderId="0" xfId="0" applyFont="1" applyFill="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6"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2"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9"/>
  <sheetViews>
    <sheetView tabSelected="1" zoomScale="90" zoomScaleNormal="90" zoomScalePageLayoutView="0" workbookViewId="0" topLeftCell="A1">
      <selection activeCell="J5" sqref="J5"/>
    </sheetView>
  </sheetViews>
  <sheetFormatPr defaultColWidth="9.00390625" defaultRowHeight="14.25"/>
  <cols>
    <col min="1" max="1" width="4.25390625" style="1" customWidth="1"/>
    <col min="2" max="2" width="37.25390625" style="1" customWidth="1"/>
    <col min="3" max="3" width="9.75390625" style="1" customWidth="1"/>
    <col min="4" max="4" width="7.125" style="2" customWidth="1"/>
    <col min="5" max="5" width="11.125" style="1" customWidth="1"/>
    <col min="6" max="6" width="11.875" style="6" customWidth="1"/>
    <col min="7" max="7" width="11.875" style="7" customWidth="1"/>
    <col min="8" max="8" width="13.00390625" style="7" customWidth="1"/>
    <col min="9" max="9" width="23.875" style="2" customWidth="1"/>
    <col min="10" max="10" width="54.75390625" style="1" customWidth="1"/>
    <col min="11" max="16384" width="9.00390625" style="1" customWidth="1"/>
  </cols>
  <sheetData>
    <row r="1" spans="1:28" ht="25.5" customHeight="1">
      <c r="A1" s="71" t="s">
        <v>64</v>
      </c>
      <c r="B1" s="72"/>
      <c r="C1" s="72"/>
      <c r="D1" s="72"/>
      <c r="E1" s="72"/>
      <c r="F1" s="72"/>
      <c r="G1" s="72"/>
      <c r="H1" s="72"/>
      <c r="I1" s="72"/>
      <c r="J1" s="3"/>
      <c r="K1" s="9"/>
      <c r="L1" s="9"/>
      <c r="M1" s="9"/>
      <c r="N1" s="9"/>
      <c r="O1" s="9"/>
      <c r="P1" s="9"/>
      <c r="Q1" s="9"/>
      <c r="R1" s="9"/>
      <c r="S1" s="9"/>
      <c r="T1" s="9"/>
      <c r="U1" s="9"/>
      <c r="V1" s="9"/>
      <c r="W1" s="9"/>
      <c r="X1" s="9"/>
      <c r="Y1" s="9"/>
      <c r="Z1" s="9"/>
      <c r="AA1" s="9"/>
      <c r="AB1" s="9"/>
    </row>
    <row r="2" spans="1:28" ht="25.5" customHeight="1">
      <c r="A2" s="87" t="s">
        <v>69</v>
      </c>
      <c r="B2" s="71"/>
      <c r="C2" s="71"/>
      <c r="D2" s="71"/>
      <c r="E2" s="71"/>
      <c r="F2" s="71"/>
      <c r="G2" s="71"/>
      <c r="H2" s="71"/>
      <c r="I2" s="71"/>
      <c r="J2" s="3"/>
      <c r="K2" s="9"/>
      <c r="L2" s="9"/>
      <c r="M2" s="9"/>
      <c r="N2" s="9"/>
      <c r="O2" s="9"/>
      <c r="P2" s="9"/>
      <c r="Q2" s="9"/>
      <c r="R2" s="9"/>
      <c r="S2" s="9"/>
      <c r="T2" s="9"/>
      <c r="U2" s="9"/>
      <c r="V2" s="9"/>
      <c r="W2" s="9"/>
      <c r="X2" s="9"/>
      <c r="Y2" s="9"/>
      <c r="Z2" s="9"/>
      <c r="AA2" s="9"/>
      <c r="AB2" s="9"/>
    </row>
    <row r="3" spans="1:28" ht="21" customHeight="1">
      <c r="A3" s="73" t="s">
        <v>42</v>
      </c>
      <c r="B3" s="73"/>
      <c r="C3" s="73"/>
      <c r="D3" s="73"/>
      <c r="E3" s="73"/>
      <c r="F3" s="73"/>
      <c r="G3" s="73"/>
      <c r="H3" s="73"/>
      <c r="I3" s="73"/>
      <c r="J3" s="3"/>
      <c r="K3" s="9"/>
      <c r="L3" s="9"/>
      <c r="M3" s="9"/>
      <c r="N3" s="9"/>
      <c r="O3" s="9"/>
      <c r="P3" s="9"/>
      <c r="Q3" s="9"/>
      <c r="R3" s="9"/>
      <c r="S3" s="9"/>
      <c r="T3" s="9"/>
      <c r="U3" s="9"/>
      <c r="V3" s="9"/>
      <c r="W3" s="9"/>
      <c r="X3" s="9"/>
      <c r="Y3" s="9"/>
      <c r="Z3" s="9"/>
      <c r="AA3" s="9"/>
      <c r="AB3" s="9"/>
    </row>
    <row r="4" spans="1:28" ht="21" customHeight="1">
      <c r="A4" s="74" t="s">
        <v>9</v>
      </c>
      <c r="B4" s="75" t="s">
        <v>12</v>
      </c>
      <c r="C4" s="77" t="s">
        <v>13</v>
      </c>
      <c r="D4" s="77" t="s">
        <v>0</v>
      </c>
      <c r="E4" s="77" t="s">
        <v>14</v>
      </c>
      <c r="F4" s="77" t="s">
        <v>15</v>
      </c>
      <c r="G4" s="77"/>
      <c r="H4" s="77"/>
      <c r="I4" s="77" t="s">
        <v>6</v>
      </c>
      <c r="J4" s="3"/>
      <c r="K4" s="9"/>
      <c r="L4" s="9"/>
      <c r="M4" s="9"/>
      <c r="N4" s="9"/>
      <c r="O4" s="9"/>
      <c r="P4" s="9"/>
      <c r="Q4" s="9"/>
      <c r="R4" s="9"/>
      <c r="S4" s="9"/>
      <c r="T4" s="9"/>
      <c r="U4" s="9"/>
      <c r="V4" s="9"/>
      <c r="W4" s="9"/>
      <c r="X4" s="9"/>
      <c r="Y4" s="9"/>
      <c r="Z4" s="9"/>
      <c r="AA4" s="9"/>
      <c r="AB4" s="9"/>
    </row>
    <row r="5" spans="1:28" ht="65.25" customHeight="1">
      <c r="A5" s="74"/>
      <c r="B5" s="76"/>
      <c r="C5" s="77"/>
      <c r="D5" s="77"/>
      <c r="E5" s="77"/>
      <c r="F5" s="15" t="s">
        <v>16</v>
      </c>
      <c r="G5" s="15" t="s">
        <v>17</v>
      </c>
      <c r="H5" s="15" t="s">
        <v>18</v>
      </c>
      <c r="I5" s="77"/>
      <c r="J5" s="3"/>
      <c r="K5" s="9"/>
      <c r="L5" s="9"/>
      <c r="M5" s="9"/>
      <c r="N5" s="9"/>
      <c r="O5" s="9"/>
      <c r="P5" s="9"/>
      <c r="Q5" s="9"/>
      <c r="R5" s="9"/>
      <c r="S5" s="9"/>
      <c r="T5" s="9"/>
      <c r="U5" s="9"/>
      <c r="V5" s="9"/>
      <c r="W5" s="9"/>
      <c r="X5" s="9"/>
      <c r="Y5" s="9"/>
      <c r="Z5" s="9"/>
      <c r="AA5" s="9"/>
      <c r="AB5" s="9"/>
    </row>
    <row r="6" spans="1:28" ht="35.25" customHeight="1">
      <c r="A6" s="16" t="s">
        <v>2</v>
      </c>
      <c r="B6" s="17" t="s">
        <v>33</v>
      </c>
      <c r="C6" s="15"/>
      <c r="D6" s="15"/>
      <c r="E6" s="15"/>
      <c r="F6" s="18">
        <f>F7</f>
        <v>200000000</v>
      </c>
      <c r="G6" s="18"/>
      <c r="H6" s="18">
        <f>H7</f>
        <v>200000000</v>
      </c>
      <c r="I6" s="15"/>
      <c r="J6" s="3"/>
      <c r="K6" s="9"/>
      <c r="L6" s="9"/>
      <c r="M6" s="9"/>
      <c r="N6" s="9"/>
      <c r="O6" s="9"/>
      <c r="P6" s="9"/>
      <c r="Q6" s="9"/>
      <c r="R6" s="9"/>
      <c r="S6" s="9"/>
      <c r="T6" s="9"/>
      <c r="U6" s="9"/>
      <c r="V6" s="9"/>
      <c r="W6" s="9"/>
      <c r="X6" s="9"/>
      <c r="Y6" s="9"/>
      <c r="Z6" s="9"/>
      <c r="AA6" s="9"/>
      <c r="AB6" s="9"/>
    </row>
    <row r="7" spans="1:28" s="5" customFormat="1" ht="55.5" customHeight="1">
      <c r="A7" s="20">
        <v>1</v>
      </c>
      <c r="B7" s="21" t="s">
        <v>58</v>
      </c>
      <c r="C7" s="22" t="s">
        <v>19</v>
      </c>
      <c r="D7" s="23">
        <v>1250</v>
      </c>
      <c r="E7" s="24">
        <v>80000</v>
      </c>
      <c r="F7" s="25">
        <v>200000000</v>
      </c>
      <c r="G7" s="26"/>
      <c r="H7" s="26">
        <f>F7</f>
        <v>200000000</v>
      </c>
      <c r="I7" s="20" t="s">
        <v>20</v>
      </c>
      <c r="J7" s="4"/>
      <c r="K7" s="10"/>
      <c r="L7" s="10"/>
      <c r="M7" s="10"/>
      <c r="N7" s="10"/>
      <c r="O7" s="10"/>
      <c r="P7" s="10"/>
      <c r="Q7" s="10"/>
      <c r="R7" s="10"/>
      <c r="S7" s="10"/>
      <c r="T7" s="10"/>
      <c r="U7" s="10"/>
      <c r="V7" s="10"/>
      <c r="W7" s="10"/>
      <c r="X7" s="10"/>
      <c r="Y7" s="10"/>
      <c r="Z7" s="10"/>
      <c r="AA7" s="10"/>
      <c r="AB7" s="10"/>
    </row>
    <row r="8" spans="1:28" s="5" customFormat="1" ht="17.25" hidden="1">
      <c r="A8" s="27">
        <v>2</v>
      </c>
      <c r="B8" s="28" t="s">
        <v>30</v>
      </c>
      <c r="C8" s="29" t="s">
        <v>19</v>
      </c>
      <c r="D8" s="30">
        <v>1250</v>
      </c>
      <c r="E8" s="31">
        <v>264000</v>
      </c>
      <c r="F8" s="32">
        <f>E8*D8</f>
        <v>330000000</v>
      </c>
      <c r="G8" s="32">
        <f>0</f>
        <v>0</v>
      </c>
      <c r="H8" s="33">
        <f>F8</f>
        <v>330000000</v>
      </c>
      <c r="I8" s="20" t="s">
        <v>20</v>
      </c>
      <c r="J8" s="80" t="s">
        <v>37</v>
      </c>
      <c r="K8" s="10"/>
      <c r="L8" s="10"/>
      <c r="M8" s="10"/>
      <c r="N8" s="10"/>
      <c r="O8" s="10"/>
      <c r="P8" s="10"/>
      <c r="Q8" s="10"/>
      <c r="R8" s="10"/>
      <c r="S8" s="10"/>
      <c r="T8" s="10"/>
      <c r="U8" s="10"/>
      <c r="V8" s="10"/>
      <c r="W8" s="10"/>
      <c r="X8" s="10"/>
      <c r="Y8" s="10"/>
      <c r="Z8" s="10"/>
      <c r="AA8" s="10"/>
      <c r="AB8" s="10"/>
    </row>
    <row r="9" spans="1:28" s="5" customFormat="1" ht="33" hidden="1">
      <c r="A9" s="27"/>
      <c r="B9" s="34" t="s">
        <v>35</v>
      </c>
      <c r="C9" s="35" t="s">
        <v>10</v>
      </c>
      <c r="D9" s="36">
        <v>400</v>
      </c>
      <c r="E9" s="31">
        <v>23000</v>
      </c>
      <c r="F9" s="37">
        <f>D9*E9</f>
        <v>9200000</v>
      </c>
      <c r="G9" s="38">
        <f>F9</f>
        <v>9200000</v>
      </c>
      <c r="H9" s="33"/>
      <c r="I9" s="20" t="s">
        <v>20</v>
      </c>
      <c r="J9" s="80"/>
      <c r="K9" s="10"/>
      <c r="L9" s="10"/>
      <c r="M9" s="10"/>
      <c r="N9" s="10"/>
      <c r="O9" s="10"/>
      <c r="P9" s="10"/>
      <c r="Q9" s="10"/>
      <c r="R9" s="10"/>
      <c r="S9" s="10"/>
      <c r="T9" s="10"/>
      <c r="U9" s="10"/>
      <c r="V9" s="10"/>
      <c r="W9" s="10"/>
      <c r="X9" s="10"/>
      <c r="Y9" s="10"/>
      <c r="Z9" s="10"/>
      <c r="AA9" s="10"/>
      <c r="AB9" s="10"/>
    </row>
    <row r="10" spans="1:28" s="5" customFormat="1" ht="17.25" hidden="1">
      <c r="A10" s="27"/>
      <c r="B10" s="34" t="s">
        <v>31</v>
      </c>
      <c r="C10" s="35" t="s">
        <v>19</v>
      </c>
      <c r="D10" s="36">
        <v>1250</v>
      </c>
      <c r="E10" s="31">
        <v>10000</v>
      </c>
      <c r="F10" s="37">
        <f>D10*E10</f>
        <v>12500000</v>
      </c>
      <c r="G10" s="38">
        <f>F10</f>
        <v>12500000</v>
      </c>
      <c r="H10" s="33"/>
      <c r="I10" s="20" t="s">
        <v>20</v>
      </c>
      <c r="J10" s="80"/>
      <c r="K10" s="10"/>
      <c r="L10" s="10"/>
      <c r="M10" s="10"/>
      <c r="N10" s="10"/>
      <c r="O10" s="10"/>
      <c r="P10" s="10"/>
      <c r="Q10" s="10"/>
      <c r="R10" s="10"/>
      <c r="S10" s="10"/>
      <c r="T10" s="10"/>
      <c r="U10" s="10"/>
      <c r="V10" s="10"/>
      <c r="W10" s="10"/>
      <c r="X10" s="10"/>
      <c r="Y10" s="10"/>
      <c r="Z10" s="10"/>
      <c r="AA10" s="10"/>
      <c r="AB10" s="10"/>
    </row>
    <row r="11" spans="1:28" s="5" customFormat="1" ht="17.25" hidden="1">
      <c r="A11" s="27"/>
      <c r="B11" s="34" t="s">
        <v>32</v>
      </c>
      <c r="C11" s="35" t="s">
        <v>24</v>
      </c>
      <c r="D11" s="36">
        <v>1</v>
      </c>
      <c r="E11" s="31">
        <v>25000000</v>
      </c>
      <c r="F11" s="37">
        <f>E11</f>
        <v>25000000</v>
      </c>
      <c r="G11" s="38">
        <f>F11</f>
        <v>25000000</v>
      </c>
      <c r="H11" s="33"/>
      <c r="I11" s="20" t="s">
        <v>20</v>
      </c>
      <c r="J11" s="80"/>
      <c r="K11" s="10"/>
      <c r="L11" s="10"/>
      <c r="M11" s="10"/>
      <c r="N11" s="10"/>
      <c r="O11" s="10"/>
      <c r="P11" s="10"/>
      <c r="Q11" s="10"/>
      <c r="R11" s="10"/>
      <c r="S11" s="10"/>
      <c r="T11" s="10"/>
      <c r="U11" s="10"/>
      <c r="V11" s="10"/>
      <c r="W11" s="10"/>
      <c r="X11" s="10"/>
      <c r="Y11" s="10"/>
      <c r="Z11" s="10"/>
      <c r="AA11" s="10"/>
      <c r="AB11" s="10"/>
    </row>
    <row r="12" spans="1:28" s="5" customFormat="1" ht="33">
      <c r="A12" s="16" t="s">
        <v>3</v>
      </c>
      <c r="B12" s="39" t="s">
        <v>34</v>
      </c>
      <c r="C12" s="40"/>
      <c r="D12" s="40"/>
      <c r="E12" s="19"/>
      <c r="F12" s="41">
        <f>F13+F16+F20+F24</f>
        <v>107340000</v>
      </c>
      <c r="G12" s="41">
        <f>G13+G16+G20+G24</f>
        <v>84340000</v>
      </c>
      <c r="H12" s="41">
        <f>H13+H16+H20+H24</f>
        <v>23000000</v>
      </c>
      <c r="I12" s="22"/>
      <c r="J12" s="4"/>
      <c r="K12" s="10"/>
      <c r="L12" s="10"/>
      <c r="M12" s="10"/>
      <c r="N12" s="10"/>
      <c r="O12" s="10"/>
      <c r="P12" s="10"/>
      <c r="Q12" s="10"/>
      <c r="R12" s="10"/>
      <c r="S12" s="10"/>
      <c r="T12" s="10"/>
      <c r="U12" s="10"/>
      <c r="V12" s="10"/>
      <c r="W12" s="10"/>
      <c r="X12" s="10"/>
      <c r="Y12" s="10"/>
      <c r="Z12" s="10"/>
      <c r="AA12" s="10"/>
      <c r="AB12" s="10"/>
    </row>
    <row r="13" spans="1:28" s="5" customFormat="1" ht="26.25" customHeight="1">
      <c r="A13" s="16">
        <v>1</v>
      </c>
      <c r="B13" s="39" t="s">
        <v>36</v>
      </c>
      <c r="C13" s="15" t="s">
        <v>19</v>
      </c>
      <c r="D13" s="18">
        <v>175</v>
      </c>
      <c r="E13" s="19"/>
      <c r="F13" s="41">
        <f>SUM(F14:F15)</f>
        <v>55750000</v>
      </c>
      <c r="G13" s="41">
        <f>SUM(G14:G15)</f>
        <v>55750000</v>
      </c>
      <c r="H13" s="42"/>
      <c r="I13" s="22" t="s">
        <v>52</v>
      </c>
      <c r="J13" s="84"/>
      <c r="K13" s="10"/>
      <c r="L13" s="10"/>
      <c r="M13" s="10"/>
      <c r="N13" s="10"/>
      <c r="O13" s="10"/>
      <c r="P13" s="10"/>
      <c r="Q13" s="10"/>
      <c r="R13" s="10"/>
      <c r="S13" s="10"/>
      <c r="T13" s="10"/>
      <c r="U13" s="10"/>
      <c r="V13" s="10"/>
      <c r="W13" s="10"/>
      <c r="X13" s="10"/>
      <c r="Y13" s="10"/>
      <c r="Z13" s="10"/>
      <c r="AA13" s="10"/>
      <c r="AB13" s="10"/>
    </row>
    <row r="14" spans="1:28" ht="33">
      <c r="A14" s="43" t="s">
        <v>53</v>
      </c>
      <c r="B14" s="21" t="s">
        <v>39</v>
      </c>
      <c r="C14" s="22" t="s">
        <v>21</v>
      </c>
      <c r="D14" s="23">
        <v>40</v>
      </c>
      <c r="E14" s="44">
        <v>1300000</v>
      </c>
      <c r="F14" s="25">
        <f>D14*E14</f>
        <v>52000000</v>
      </c>
      <c r="G14" s="26">
        <f>F14</f>
        <v>52000000</v>
      </c>
      <c r="H14" s="26"/>
      <c r="I14" s="82"/>
      <c r="J14" s="84"/>
      <c r="K14" s="9"/>
      <c r="L14" s="9"/>
      <c r="M14" s="9"/>
      <c r="N14" s="9"/>
      <c r="O14" s="9"/>
      <c r="P14" s="9"/>
      <c r="Q14" s="9"/>
      <c r="R14" s="9"/>
      <c r="S14" s="9"/>
      <c r="T14" s="9"/>
      <c r="U14" s="9"/>
      <c r="V14" s="9"/>
      <c r="W14" s="9"/>
      <c r="X14" s="9"/>
      <c r="Y14" s="9"/>
      <c r="Z14" s="9"/>
      <c r="AA14" s="9"/>
      <c r="AB14" s="9"/>
    </row>
    <row r="15" spans="1:28" ht="52.5" customHeight="1">
      <c r="A15" s="43" t="s">
        <v>53</v>
      </c>
      <c r="B15" s="21" t="s">
        <v>41</v>
      </c>
      <c r="C15" s="22" t="s">
        <v>21</v>
      </c>
      <c r="D15" s="23">
        <v>150</v>
      </c>
      <c r="E15" s="26">
        <v>25000</v>
      </c>
      <c r="F15" s="25">
        <f>D15*E15</f>
        <v>3750000</v>
      </c>
      <c r="G15" s="26">
        <f>F15</f>
        <v>3750000</v>
      </c>
      <c r="H15" s="26"/>
      <c r="I15" s="83"/>
      <c r="J15" s="11"/>
      <c r="K15" s="9"/>
      <c r="L15" s="9"/>
      <c r="M15" s="9"/>
      <c r="N15" s="9"/>
      <c r="O15" s="9"/>
      <c r="P15" s="9"/>
      <c r="Q15" s="9"/>
      <c r="R15" s="9"/>
      <c r="S15" s="9"/>
      <c r="T15" s="9"/>
      <c r="U15" s="9"/>
      <c r="V15" s="9"/>
      <c r="W15" s="9"/>
      <c r="X15" s="9"/>
      <c r="Y15" s="9"/>
      <c r="Z15" s="9"/>
      <c r="AA15" s="9"/>
      <c r="AB15" s="9"/>
    </row>
    <row r="16" spans="1:28" s="5" customFormat="1" ht="38.25" customHeight="1">
      <c r="A16" s="16">
        <v>2</v>
      </c>
      <c r="B16" s="39" t="s">
        <v>45</v>
      </c>
      <c r="C16" s="15" t="s">
        <v>19</v>
      </c>
      <c r="D16" s="18">
        <v>75</v>
      </c>
      <c r="E16" s="45"/>
      <c r="F16" s="41">
        <f>F17+F18+F19</f>
        <v>23000000</v>
      </c>
      <c r="G16" s="45"/>
      <c r="H16" s="45">
        <f>F16-G16</f>
        <v>23000000</v>
      </c>
      <c r="I16" s="20" t="s">
        <v>20</v>
      </c>
      <c r="J16" s="4"/>
      <c r="K16" s="10"/>
      <c r="L16" s="10"/>
      <c r="M16" s="10"/>
      <c r="N16" s="10"/>
      <c r="O16" s="10"/>
      <c r="P16" s="10"/>
      <c r="Q16" s="10"/>
      <c r="R16" s="10"/>
      <c r="S16" s="10"/>
      <c r="T16" s="10"/>
      <c r="U16" s="10"/>
      <c r="V16" s="10"/>
      <c r="W16" s="10"/>
      <c r="X16" s="10"/>
      <c r="Y16" s="10"/>
      <c r="Z16" s="10"/>
      <c r="AA16" s="10"/>
      <c r="AB16" s="10"/>
    </row>
    <row r="17" spans="1:28" s="5" customFormat="1" ht="22.5" customHeight="1">
      <c r="A17" s="46" t="s">
        <v>53</v>
      </c>
      <c r="B17" s="21" t="s">
        <v>46</v>
      </c>
      <c r="C17" s="22"/>
      <c r="D17" s="23"/>
      <c r="E17" s="26">
        <v>2000000</v>
      </c>
      <c r="F17" s="25">
        <v>2000000</v>
      </c>
      <c r="G17" s="26"/>
      <c r="H17" s="26">
        <f>F17</f>
        <v>2000000</v>
      </c>
      <c r="I17" s="20"/>
      <c r="J17" s="4"/>
      <c r="K17" s="10"/>
      <c r="L17" s="10"/>
      <c r="M17" s="10"/>
      <c r="N17" s="10"/>
      <c r="O17" s="10"/>
      <c r="P17" s="10"/>
      <c r="Q17" s="10"/>
      <c r="R17" s="10"/>
      <c r="S17" s="10"/>
      <c r="T17" s="10"/>
      <c r="U17" s="10"/>
      <c r="V17" s="10"/>
      <c r="W17" s="10"/>
      <c r="X17" s="10"/>
      <c r="Y17" s="10"/>
      <c r="Z17" s="10"/>
      <c r="AA17" s="10"/>
      <c r="AB17" s="10"/>
    </row>
    <row r="18" spans="1:28" s="5" customFormat="1" ht="22.5" customHeight="1">
      <c r="A18" s="46" t="s">
        <v>53</v>
      </c>
      <c r="B18" s="21" t="s">
        <v>47</v>
      </c>
      <c r="C18" s="22" t="s">
        <v>19</v>
      </c>
      <c r="D18" s="23">
        <v>60</v>
      </c>
      <c r="E18" s="26">
        <v>300000</v>
      </c>
      <c r="F18" s="25">
        <f>E18*D18</f>
        <v>18000000</v>
      </c>
      <c r="G18" s="26"/>
      <c r="H18" s="26">
        <f>F18</f>
        <v>18000000</v>
      </c>
      <c r="I18" s="20"/>
      <c r="J18" s="4"/>
      <c r="K18" s="10"/>
      <c r="L18" s="10"/>
      <c r="M18" s="10"/>
      <c r="N18" s="10"/>
      <c r="O18" s="10"/>
      <c r="P18" s="10"/>
      <c r="Q18" s="10"/>
      <c r="R18" s="10"/>
      <c r="S18" s="10"/>
      <c r="T18" s="10"/>
      <c r="U18" s="10"/>
      <c r="V18" s="10"/>
      <c r="W18" s="10"/>
      <c r="X18" s="10"/>
      <c r="Y18" s="10"/>
      <c r="Z18" s="10"/>
      <c r="AA18" s="10"/>
      <c r="AB18" s="10"/>
    </row>
    <row r="19" spans="1:28" s="5" customFormat="1" ht="22.5" customHeight="1">
      <c r="A19" s="46" t="s">
        <v>53</v>
      </c>
      <c r="B19" s="21" t="s">
        <v>48</v>
      </c>
      <c r="C19" s="22" t="s">
        <v>54</v>
      </c>
      <c r="D19" s="23">
        <v>6</v>
      </c>
      <c r="E19" s="26">
        <v>500000</v>
      </c>
      <c r="F19" s="25">
        <f>E19*D19</f>
        <v>3000000</v>
      </c>
      <c r="G19" s="26"/>
      <c r="H19" s="26">
        <f>F19</f>
        <v>3000000</v>
      </c>
      <c r="I19" s="20"/>
      <c r="J19" s="4"/>
      <c r="K19" s="10"/>
      <c r="L19" s="10"/>
      <c r="M19" s="10"/>
      <c r="N19" s="10"/>
      <c r="O19" s="10"/>
      <c r="P19" s="10"/>
      <c r="Q19" s="10"/>
      <c r="R19" s="10"/>
      <c r="S19" s="10"/>
      <c r="T19" s="10"/>
      <c r="U19" s="10"/>
      <c r="V19" s="10"/>
      <c r="W19" s="10"/>
      <c r="X19" s="10"/>
      <c r="Y19" s="10"/>
      <c r="Z19" s="10"/>
      <c r="AA19" s="10"/>
      <c r="AB19" s="10"/>
    </row>
    <row r="20" spans="1:28" s="5" customFormat="1" ht="32.25" customHeight="1">
      <c r="A20" s="16">
        <v>3</v>
      </c>
      <c r="B20" s="39" t="s">
        <v>43</v>
      </c>
      <c r="C20" s="15" t="s">
        <v>19</v>
      </c>
      <c r="D20" s="16">
        <v>50</v>
      </c>
      <c r="E20" s="18"/>
      <c r="F20" s="41">
        <f>F21+F22+F23</f>
        <v>3690000</v>
      </c>
      <c r="G20" s="41">
        <f>G21+G22+G23</f>
        <v>3690000</v>
      </c>
      <c r="H20" s="41">
        <f>H21+H23</f>
        <v>0</v>
      </c>
      <c r="I20" s="22" t="s">
        <v>52</v>
      </c>
      <c r="J20" s="4"/>
      <c r="K20" s="10"/>
      <c r="L20" s="10"/>
      <c r="M20" s="10"/>
      <c r="N20" s="10"/>
      <c r="O20" s="10"/>
      <c r="P20" s="10"/>
      <c r="Q20" s="10"/>
      <c r="R20" s="10"/>
      <c r="S20" s="10"/>
      <c r="T20" s="10"/>
      <c r="U20" s="10"/>
      <c r="V20" s="10"/>
      <c r="W20" s="10"/>
      <c r="X20" s="10"/>
      <c r="Y20" s="10"/>
      <c r="Z20" s="10"/>
      <c r="AA20" s="10"/>
      <c r="AB20" s="10"/>
    </row>
    <row r="21" spans="1:28" ht="199.5" customHeight="1">
      <c r="A21" s="47" t="s">
        <v>53</v>
      </c>
      <c r="B21" s="48" t="s">
        <v>22</v>
      </c>
      <c r="C21" s="49" t="s">
        <v>19</v>
      </c>
      <c r="D21" s="50">
        <v>60</v>
      </c>
      <c r="E21" s="51">
        <v>9000</v>
      </c>
      <c r="F21" s="52">
        <f>D21*E21</f>
        <v>540000</v>
      </c>
      <c r="G21" s="53">
        <f>F21</f>
        <v>540000</v>
      </c>
      <c r="H21" s="26">
        <f>F21-G21</f>
        <v>0</v>
      </c>
      <c r="I21" s="65" t="s">
        <v>62</v>
      </c>
      <c r="J21" s="3"/>
      <c r="K21" s="9"/>
      <c r="L21" s="9"/>
      <c r="M21" s="9"/>
      <c r="N21" s="9"/>
      <c r="O21" s="9"/>
      <c r="P21" s="9"/>
      <c r="Q21" s="9"/>
      <c r="R21" s="9"/>
      <c r="S21" s="9"/>
      <c r="T21" s="9"/>
      <c r="U21" s="9"/>
      <c r="V21" s="9"/>
      <c r="W21" s="9"/>
      <c r="X21" s="9"/>
      <c r="Y21" s="9"/>
      <c r="Z21" s="9"/>
      <c r="AA21" s="9"/>
      <c r="AB21" s="9"/>
    </row>
    <row r="22" spans="1:28" ht="22.5" customHeight="1">
      <c r="A22" s="47" t="s">
        <v>53</v>
      </c>
      <c r="B22" s="48" t="s">
        <v>38</v>
      </c>
      <c r="C22" s="49" t="s">
        <v>19</v>
      </c>
      <c r="D22" s="50">
        <v>70</v>
      </c>
      <c r="E22" s="51">
        <v>15000</v>
      </c>
      <c r="F22" s="52">
        <f>D22*E22</f>
        <v>1050000</v>
      </c>
      <c r="G22" s="53">
        <f>F22</f>
        <v>1050000</v>
      </c>
      <c r="H22" s="26"/>
      <c r="I22" s="81" t="s">
        <v>44</v>
      </c>
      <c r="J22" s="3"/>
      <c r="K22" s="9"/>
      <c r="L22" s="9"/>
      <c r="M22" s="9"/>
      <c r="N22" s="9"/>
      <c r="O22" s="9"/>
      <c r="P22" s="9"/>
      <c r="Q22" s="9"/>
      <c r="R22" s="9"/>
      <c r="S22" s="9"/>
      <c r="T22" s="9"/>
      <c r="U22" s="9"/>
      <c r="V22" s="9"/>
      <c r="W22" s="9"/>
      <c r="X22" s="9"/>
      <c r="Y22" s="9"/>
      <c r="Z22" s="9"/>
      <c r="AA22" s="9"/>
      <c r="AB22" s="9"/>
    </row>
    <row r="23" spans="1:28" ht="36.75" customHeight="1">
      <c r="A23" s="47" t="s">
        <v>53</v>
      </c>
      <c r="B23" s="48" t="s">
        <v>23</v>
      </c>
      <c r="C23" s="49" t="s">
        <v>19</v>
      </c>
      <c r="D23" s="50">
        <v>70</v>
      </c>
      <c r="E23" s="51">
        <v>30000</v>
      </c>
      <c r="F23" s="52">
        <f>D23*E23</f>
        <v>2100000</v>
      </c>
      <c r="G23" s="53">
        <f>F23</f>
        <v>2100000</v>
      </c>
      <c r="H23" s="26">
        <f>F23-G23</f>
        <v>0</v>
      </c>
      <c r="I23" s="83"/>
      <c r="J23" s="3"/>
      <c r="K23" s="9"/>
      <c r="L23" s="9"/>
      <c r="M23" s="9"/>
      <c r="N23" s="9"/>
      <c r="O23" s="9"/>
      <c r="P23" s="9"/>
      <c r="Q23" s="9"/>
      <c r="R23" s="9"/>
      <c r="S23" s="9"/>
      <c r="T23" s="9"/>
      <c r="U23" s="9"/>
      <c r="V23" s="9"/>
      <c r="W23" s="9"/>
      <c r="X23" s="9"/>
      <c r="Y23" s="9"/>
      <c r="Z23" s="9"/>
      <c r="AA23" s="9"/>
      <c r="AB23" s="9"/>
    </row>
    <row r="24" spans="1:28" s="5" customFormat="1" ht="21.75" customHeight="1">
      <c r="A24" s="16">
        <v>4</v>
      </c>
      <c r="B24" s="54" t="s">
        <v>51</v>
      </c>
      <c r="C24" s="15" t="s">
        <v>19</v>
      </c>
      <c r="D24" s="55">
        <v>470</v>
      </c>
      <c r="E24" s="55"/>
      <c r="F24" s="41">
        <f>SUM(F25:F27)</f>
        <v>24900000</v>
      </c>
      <c r="G24" s="41">
        <f>SUM(G25:G27)</f>
        <v>24900000</v>
      </c>
      <c r="H24" s="41">
        <f>SUM(H25:H27)</f>
        <v>0</v>
      </c>
      <c r="I24" s="22" t="s">
        <v>52</v>
      </c>
      <c r="J24" s="4"/>
      <c r="K24" s="10"/>
      <c r="L24" s="10"/>
      <c r="M24" s="10"/>
      <c r="N24" s="10"/>
      <c r="O24" s="10"/>
      <c r="P24" s="10"/>
      <c r="Q24" s="10"/>
      <c r="R24" s="10"/>
      <c r="S24" s="10"/>
      <c r="T24" s="10"/>
      <c r="U24" s="10"/>
      <c r="V24" s="10"/>
      <c r="W24" s="10"/>
      <c r="X24" s="10"/>
      <c r="Y24" s="10"/>
      <c r="Z24" s="10"/>
      <c r="AA24" s="10"/>
      <c r="AB24" s="10"/>
    </row>
    <row r="25" spans="1:28" ht="25.5" customHeight="1">
      <c r="A25" s="46" t="s">
        <v>53</v>
      </c>
      <c r="B25" s="21" t="s">
        <v>25</v>
      </c>
      <c r="C25" s="22" t="s">
        <v>21</v>
      </c>
      <c r="D25" s="56">
        <v>570</v>
      </c>
      <c r="E25" s="24">
        <v>8000</v>
      </c>
      <c r="F25" s="25">
        <f>D25*E25</f>
        <v>4560000</v>
      </c>
      <c r="G25" s="26">
        <f>F25</f>
        <v>4560000</v>
      </c>
      <c r="H25" s="26">
        <f>F25-G25</f>
        <v>0</v>
      </c>
      <c r="I25" s="81" t="s">
        <v>40</v>
      </c>
      <c r="J25" s="3"/>
      <c r="K25" s="9"/>
      <c r="L25" s="9"/>
      <c r="M25" s="9"/>
      <c r="N25" s="9"/>
      <c r="O25" s="9"/>
      <c r="P25" s="9"/>
      <c r="Q25" s="9"/>
      <c r="R25" s="9"/>
      <c r="S25" s="9"/>
      <c r="T25" s="9"/>
      <c r="U25" s="9"/>
      <c r="V25" s="9"/>
      <c r="W25" s="9"/>
      <c r="X25" s="9"/>
      <c r="Y25" s="9"/>
      <c r="Z25" s="9"/>
      <c r="AA25" s="9"/>
      <c r="AB25" s="9"/>
    </row>
    <row r="26" spans="1:28" ht="25.5" customHeight="1">
      <c r="A26" s="46" t="s">
        <v>53</v>
      </c>
      <c r="B26" s="34" t="s">
        <v>26</v>
      </c>
      <c r="C26" s="35" t="s">
        <v>24</v>
      </c>
      <c r="D26" s="36">
        <v>1</v>
      </c>
      <c r="E26" s="31">
        <v>10000000</v>
      </c>
      <c r="F26" s="37">
        <f>D26*E26</f>
        <v>10000000</v>
      </c>
      <c r="G26" s="38">
        <f>F26</f>
        <v>10000000</v>
      </c>
      <c r="H26" s="38">
        <f>F26-G26</f>
        <v>0</v>
      </c>
      <c r="I26" s="82"/>
      <c r="J26" s="3"/>
      <c r="K26" s="9"/>
      <c r="L26" s="9"/>
      <c r="M26" s="9"/>
      <c r="N26" s="9"/>
      <c r="O26" s="9"/>
      <c r="P26" s="9"/>
      <c r="Q26" s="9"/>
      <c r="R26" s="9"/>
      <c r="S26" s="9"/>
      <c r="T26" s="9"/>
      <c r="U26" s="9"/>
      <c r="V26" s="9"/>
      <c r="W26" s="9"/>
      <c r="X26" s="9"/>
      <c r="Y26" s="9"/>
      <c r="Z26" s="9"/>
      <c r="AA26" s="9"/>
      <c r="AB26" s="9"/>
    </row>
    <row r="27" spans="1:28" ht="25.5" customHeight="1">
      <c r="A27" s="46" t="s">
        <v>53</v>
      </c>
      <c r="B27" s="34" t="s">
        <v>49</v>
      </c>
      <c r="C27" s="35" t="s">
        <v>50</v>
      </c>
      <c r="D27" s="36">
        <v>1</v>
      </c>
      <c r="E27" s="31">
        <v>10340000</v>
      </c>
      <c r="F27" s="37">
        <f>E27*D27</f>
        <v>10340000</v>
      </c>
      <c r="G27" s="38">
        <f>F27</f>
        <v>10340000</v>
      </c>
      <c r="H27" s="38"/>
      <c r="I27" s="57"/>
      <c r="J27" s="3"/>
      <c r="K27" s="9"/>
      <c r="L27" s="9"/>
      <c r="M27" s="9"/>
      <c r="N27" s="9"/>
      <c r="O27" s="9"/>
      <c r="P27" s="9"/>
      <c r="Q27" s="9"/>
      <c r="R27" s="9"/>
      <c r="S27" s="9"/>
      <c r="T27" s="9"/>
      <c r="U27" s="9"/>
      <c r="V27" s="9"/>
      <c r="W27" s="9"/>
      <c r="X27" s="9"/>
      <c r="Y27" s="9"/>
      <c r="Z27" s="9"/>
      <c r="AA27" s="9"/>
      <c r="AB27" s="9"/>
    </row>
    <row r="28" spans="1:28" s="14" customFormat="1" ht="30.75" customHeight="1">
      <c r="A28" s="27" t="s">
        <v>4</v>
      </c>
      <c r="B28" s="28" t="s">
        <v>27</v>
      </c>
      <c r="C28" s="29" t="s">
        <v>60</v>
      </c>
      <c r="D28" s="30">
        <v>1</v>
      </c>
      <c r="E28" s="58">
        <v>2000000</v>
      </c>
      <c r="F28" s="58">
        <v>2000000</v>
      </c>
      <c r="G28" s="58">
        <v>2000000</v>
      </c>
      <c r="H28" s="59"/>
      <c r="I28" s="22" t="s">
        <v>52</v>
      </c>
      <c r="J28" s="12"/>
      <c r="K28" s="13"/>
      <c r="L28" s="13"/>
      <c r="M28" s="13"/>
      <c r="N28" s="13"/>
      <c r="O28" s="13"/>
      <c r="P28" s="13"/>
      <c r="Q28" s="13"/>
      <c r="R28" s="13"/>
      <c r="S28" s="13"/>
      <c r="T28" s="13"/>
      <c r="U28" s="13"/>
      <c r="V28" s="13"/>
      <c r="W28" s="13"/>
      <c r="X28" s="13"/>
      <c r="Y28" s="13"/>
      <c r="Z28" s="13"/>
      <c r="AA28" s="13"/>
      <c r="AB28" s="13"/>
    </row>
    <row r="29" spans="1:28" ht="28.5" customHeight="1">
      <c r="A29" s="16" t="s">
        <v>8</v>
      </c>
      <c r="B29" s="39" t="s">
        <v>61</v>
      </c>
      <c r="C29" s="15" t="s">
        <v>59</v>
      </c>
      <c r="D29" s="55">
        <v>1</v>
      </c>
      <c r="E29" s="19"/>
      <c r="F29" s="41">
        <f>SUM(F30:F36)</f>
        <v>13350000</v>
      </c>
      <c r="G29" s="41">
        <f>SUM(G30:G36)</f>
        <v>13400000</v>
      </c>
      <c r="H29" s="45"/>
      <c r="I29" s="22" t="s">
        <v>52</v>
      </c>
      <c r="J29" s="3"/>
      <c r="K29" s="9"/>
      <c r="L29" s="9"/>
      <c r="M29" s="9"/>
      <c r="N29" s="9"/>
      <c r="O29" s="9"/>
      <c r="P29" s="9"/>
      <c r="Q29" s="9"/>
      <c r="R29" s="9"/>
      <c r="S29" s="9"/>
      <c r="T29" s="9"/>
      <c r="U29" s="9"/>
      <c r="V29" s="9"/>
      <c r="W29" s="9"/>
      <c r="X29" s="9"/>
      <c r="Y29" s="9"/>
      <c r="Z29" s="9"/>
      <c r="AA29" s="9"/>
      <c r="AB29" s="9"/>
    </row>
    <row r="30" spans="1:28" ht="21" customHeight="1">
      <c r="A30" s="60">
        <v>1</v>
      </c>
      <c r="B30" s="61" t="s">
        <v>28</v>
      </c>
      <c r="C30" s="60" t="s">
        <v>7</v>
      </c>
      <c r="D30" s="62">
        <v>1</v>
      </c>
      <c r="E30" s="63">
        <v>1200000</v>
      </c>
      <c r="F30" s="25">
        <f aca="true" t="shared" si="0" ref="F30:F36">E30*D30</f>
        <v>1200000</v>
      </c>
      <c r="G30" s="24">
        <f aca="true" t="shared" si="1" ref="G30:G36">F30</f>
        <v>1200000</v>
      </c>
      <c r="H30" s="45"/>
      <c r="I30" s="15"/>
      <c r="J30" s="3"/>
      <c r="K30" s="9"/>
      <c r="L30" s="9"/>
      <c r="M30" s="9"/>
      <c r="N30" s="9"/>
      <c r="O30" s="9"/>
      <c r="P30" s="9"/>
      <c r="Q30" s="9"/>
      <c r="R30" s="9"/>
      <c r="S30" s="9"/>
      <c r="T30" s="9"/>
      <c r="U30" s="9"/>
      <c r="V30" s="9"/>
      <c r="W30" s="9"/>
      <c r="X30" s="9"/>
      <c r="Y30" s="9"/>
      <c r="Z30" s="9"/>
      <c r="AA30" s="9"/>
      <c r="AB30" s="9"/>
    </row>
    <row r="31" spans="1:28" ht="21" customHeight="1">
      <c r="A31" s="60">
        <v>2</v>
      </c>
      <c r="B31" s="61" t="s">
        <v>29</v>
      </c>
      <c r="C31" s="60" t="s">
        <v>7</v>
      </c>
      <c r="D31" s="56">
        <v>1</v>
      </c>
      <c r="E31" s="63">
        <v>1000000</v>
      </c>
      <c r="F31" s="25">
        <f t="shared" si="0"/>
        <v>1000000</v>
      </c>
      <c r="G31" s="24">
        <f>F31</f>
        <v>1000000</v>
      </c>
      <c r="H31" s="45"/>
      <c r="I31" s="15"/>
      <c r="J31" s="3"/>
      <c r="K31" s="9"/>
      <c r="L31" s="9"/>
      <c r="M31" s="9"/>
      <c r="N31" s="9"/>
      <c r="O31" s="9"/>
      <c r="P31" s="9"/>
      <c r="Q31" s="9"/>
      <c r="R31" s="9"/>
      <c r="S31" s="9"/>
      <c r="T31" s="9"/>
      <c r="U31" s="9"/>
      <c r="V31" s="9"/>
      <c r="W31" s="9"/>
      <c r="X31" s="9"/>
      <c r="Y31" s="9"/>
      <c r="Z31" s="9"/>
      <c r="AA31" s="9"/>
      <c r="AB31" s="9"/>
    </row>
    <row r="32" spans="1:28" ht="28.5" customHeight="1">
      <c r="A32" s="60">
        <v>3</v>
      </c>
      <c r="B32" s="61" t="s">
        <v>11</v>
      </c>
      <c r="C32" s="60" t="s">
        <v>1</v>
      </c>
      <c r="D32" s="56">
        <v>50</v>
      </c>
      <c r="E32" s="63">
        <v>40000</v>
      </c>
      <c r="F32" s="25">
        <f t="shared" si="0"/>
        <v>2000000</v>
      </c>
      <c r="G32" s="24">
        <f>F32</f>
        <v>2000000</v>
      </c>
      <c r="H32" s="45"/>
      <c r="I32" s="15"/>
      <c r="J32" s="3"/>
      <c r="K32" s="9"/>
      <c r="L32" s="9"/>
      <c r="M32" s="9"/>
      <c r="N32" s="9"/>
      <c r="O32" s="9"/>
      <c r="P32" s="9"/>
      <c r="Q32" s="9"/>
      <c r="R32" s="9"/>
      <c r="S32" s="9"/>
      <c r="T32" s="9"/>
      <c r="U32" s="9"/>
      <c r="V32" s="9"/>
      <c r="W32" s="9"/>
      <c r="X32" s="9"/>
      <c r="Y32" s="9"/>
      <c r="Z32" s="9"/>
      <c r="AA32" s="9"/>
      <c r="AB32" s="9"/>
    </row>
    <row r="33" spans="1:28" ht="21" customHeight="1">
      <c r="A33" s="60">
        <v>4</v>
      </c>
      <c r="B33" s="61" t="s">
        <v>67</v>
      </c>
      <c r="C33" s="60" t="s">
        <v>5</v>
      </c>
      <c r="D33" s="56">
        <v>50</v>
      </c>
      <c r="E33" s="63">
        <v>31000</v>
      </c>
      <c r="F33" s="25">
        <f t="shared" si="0"/>
        <v>1550000</v>
      </c>
      <c r="G33" s="24">
        <f>G34</f>
        <v>1550000</v>
      </c>
      <c r="H33" s="45"/>
      <c r="I33" s="15"/>
      <c r="J33" s="3"/>
      <c r="K33" s="9"/>
      <c r="L33" s="9"/>
      <c r="M33" s="9"/>
      <c r="N33" s="9"/>
      <c r="O33" s="9"/>
      <c r="P33" s="9"/>
      <c r="Q33" s="9"/>
      <c r="R33" s="9"/>
      <c r="S33" s="9"/>
      <c r="T33" s="9"/>
      <c r="U33" s="9"/>
      <c r="V33" s="9"/>
      <c r="W33" s="9"/>
      <c r="X33" s="9"/>
      <c r="Y33" s="9"/>
      <c r="Z33" s="9"/>
      <c r="AA33" s="9"/>
      <c r="AB33" s="9"/>
    </row>
    <row r="34" spans="1:28" ht="33" customHeight="1">
      <c r="A34" s="60">
        <v>5</v>
      </c>
      <c r="B34" s="61" t="s">
        <v>55</v>
      </c>
      <c r="C34" s="60" t="s">
        <v>5</v>
      </c>
      <c r="D34" s="56">
        <v>50</v>
      </c>
      <c r="E34" s="63">
        <v>30000</v>
      </c>
      <c r="F34" s="25">
        <f t="shared" si="0"/>
        <v>1500000</v>
      </c>
      <c r="G34" s="25">
        <f>E33*D33</f>
        <v>1550000</v>
      </c>
      <c r="H34" s="45"/>
      <c r="I34" s="15"/>
      <c r="J34" s="3"/>
      <c r="K34" s="9"/>
      <c r="L34" s="9"/>
      <c r="M34" s="9"/>
      <c r="N34" s="9"/>
      <c r="O34" s="9"/>
      <c r="P34" s="9"/>
      <c r="Q34" s="9"/>
      <c r="R34" s="9"/>
      <c r="S34" s="9"/>
      <c r="T34" s="9"/>
      <c r="U34" s="9"/>
      <c r="V34" s="9"/>
      <c r="W34" s="9"/>
      <c r="X34" s="9"/>
      <c r="Y34" s="9"/>
      <c r="Z34" s="9"/>
      <c r="AA34" s="9"/>
      <c r="AB34" s="9"/>
    </row>
    <row r="35" spans="1:28" ht="46.5" customHeight="1">
      <c r="A35" s="60">
        <v>6</v>
      </c>
      <c r="B35" s="61" t="s">
        <v>63</v>
      </c>
      <c r="C35" s="60" t="s">
        <v>1</v>
      </c>
      <c r="D35" s="56">
        <v>40</v>
      </c>
      <c r="E35" s="63">
        <v>130000</v>
      </c>
      <c r="F35" s="25">
        <f t="shared" si="0"/>
        <v>5200000</v>
      </c>
      <c r="G35" s="24">
        <f t="shared" si="1"/>
        <v>5200000</v>
      </c>
      <c r="H35" s="45"/>
      <c r="I35" s="15"/>
      <c r="J35" s="3"/>
      <c r="K35" s="9"/>
      <c r="L35" s="9"/>
      <c r="M35" s="9"/>
      <c r="N35" s="9"/>
      <c r="O35" s="9"/>
      <c r="P35" s="9"/>
      <c r="Q35" s="9"/>
      <c r="R35" s="9"/>
      <c r="S35" s="9"/>
      <c r="T35" s="9"/>
      <c r="U35" s="9"/>
      <c r="V35" s="9"/>
      <c r="W35" s="9"/>
      <c r="X35" s="9"/>
      <c r="Y35" s="9"/>
      <c r="Z35" s="9"/>
      <c r="AA35" s="9"/>
      <c r="AB35" s="9"/>
    </row>
    <row r="36" spans="1:28" ht="35.25" customHeight="1">
      <c r="A36" s="60">
        <v>7</v>
      </c>
      <c r="B36" s="61" t="s">
        <v>56</v>
      </c>
      <c r="C36" s="60" t="s">
        <v>57</v>
      </c>
      <c r="D36" s="56">
        <v>1</v>
      </c>
      <c r="E36" s="63">
        <v>900000</v>
      </c>
      <c r="F36" s="25">
        <f t="shared" si="0"/>
        <v>900000</v>
      </c>
      <c r="G36" s="24">
        <f t="shared" si="1"/>
        <v>900000</v>
      </c>
      <c r="H36" s="45"/>
      <c r="I36" s="15"/>
      <c r="J36" s="70"/>
      <c r="K36" s="9"/>
      <c r="L36" s="9"/>
      <c r="M36" s="9"/>
      <c r="N36" s="9"/>
      <c r="O36" s="9"/>
      <c r="P36" s="9"/>
      <c r="Q36" s="9"/>
      <c r="R36" s="9"/>
      <c r="S36" s="9"/>
      <c r="T36" s="9"/>
      <c r="U36" s="9"/>
      <c r="V36" s="9"/>
      <c r="W36" s="9"/>
      <c r="X36" s="9"/>
      <c r="Y36" s="9"/>
      <c r="Z36" s="9"/>
      <c r="AA36" s="9"/>
      <c r="AB36" s="9"/>
    </row>
    <row r="37" spans="1:28" ht="23.25" customHeight="1">
      <c r="A37" s="85" t="s">
        <v>65</v>
      </c>
      <c r="B37" s="86"/>
      <c r="C37" s="66"/>
      <c r="D37" s="66"/>
      <c r="E37" s="66"/>
      <c r="F37" s="64">
        <f>F6+F12+F28+F29</f>
        <v>322690000</v>
      </c>
      <c r="G37" s="64">
        <f>G6+G12+G28+G29</f>
        <v>99740000</v>
      </c>
      <c r="H37" s="64">
        <f>H6+H12+H28+H29</f>
        <v>223000000</v>
      </c>
      <c r="I37" s="20"/>
      <c r="J37" s="3"/>
      <c r="K37" s="9"/>
      <c r="L37" s="9"/>
      <c r="M37" s="9"/>
      <c r="N37" s="9"/>
      <c r="O37" s="9"/>
      <c r="P37" s="9"/>
      <c r="Q37" s="9"/>
      <c r="R37" s="9"/>
      <c r="S37" s="9"/>
      <c r="T37" s="9"/>
      <c r="U37" s="9"/>
      <c r="V37" s="9"/>
      <c r="W37" s="9"/>
      <c r="X37" s="9"/>
      <c r="Y37" s="9"/>
      <c r="Z37" s="9"/>
      <c r="AA37" s="9"/>
      <c r="AB37" s="9"/>
    </row>
    <row r="38" spans="1:28" ht="16.5">
      <c r="A38" s="85" t="s">
        <v>66</v>
      </c>
      <c r="B38" s="86"/>
      <c r="C38" s="67"/>
      <c r="D38" s="68"/>
      <c r="E38" s="67"/>
      <c r="F38" s="69">
        <f>F37*2</f>
        <v>645380000</v>
      </c>
      <c r="G38" s="69">
        <f>G37*2</f>
        <v>199480000</v>
      </c>
      <c r="H38" s="69">
        <f>H37*2</f>
        <v>446000000</v>
      </c>
      <c r="I38" s="68"/>
      <c r="K38" s="9"/>
      <c r="L38" s="9"/>
      <c r="M38" s="9"/>
      <c r="N38" s="9"/>
      <c r="O38" s="9"/>
      <c r="P38" s="9"/>
      <c r="Q38" s="9"/>
      <c r="R38" s="9"/>
      <c r="S38" s="9"/>
      <c r="T38" s="9"/>
      <c r="U38" s="9"/>
      <c r="V38" s="9"/>
      <c r="W38" s="9"/>
      <c r="X38" s="9"/>
      <c r="Y38" s="9"/>
      <c r="Z38" s="9"/>
      <c r="AA38" s="9"/>
      <c r="AB38" s="9"/>
    </row>
    <row r="39" spans="1:28" ht="16.5">
      <c r="A39" s="78" t="s">
        <v>68</v>
      </c>
      <c r="B39" s="78"/>
      <c r="C39" s="78"/>
      <c r="D39" s="78"/>
      <c r="E39" s="78"/>
      <c r="F39" s="78"/>
      <c r="G39" s="78"/>
      <c r="H39" s="78"/>
      <c r="I39" s="78"/>
      <c r="K39" s="9"/>
      <c r="L39" s="9"/>
      <c r="M39" s="9"/>
      <c r="N39" s="9"/>
      <c r="O39" s="9"/>
      <c r="P39" s="9"/>
      <c r="Q39" s="9"/>
      <c r="R39" s="9"/>
      <c r="S39" s="9"/>
      <c r="T39" s="9"/>
      <c r="U39" s="9"/>
      <c r="V39" s="9"/>
      <c r="W39" s="9"/>
      <c r="X39" s="9"/>
      <c r="Y39" s="9"/>
      <c r="Z39" s="9"/>
      <c r="AA39" s="9"/>
      <c r="AB39" s="9"/>
    </row>
    <row r="40" spans="1:28" ht="16.5">
      <c r="A40" s="79"/>
      <c r="B40" s="79"/>
      <c r="C40" s="79"/>
      <c r="D40" s="79"/>
      <c r="E40" s="79"/>
      <c r="F40" s="79"/>
      <c r="G40" s="79"/>
      <c r="H40" s="79"/>
      <c r="I40" s="79"/>
      <c r="K40" s="9"/>
      <c r="L40" s="9"/>
      <c r="M40" s="9"/>
      <c r="N40" s="9"/>
      <c r="O40" s="9"/>
      <c r="P40" s="9"/>
      <c r="Q40" s="9"/>
      <c r="R40" s="9"/>
      <c r="S40" s="9"/>
      <c r="T40" s="9"/>
      <c r="U40" s="9"/>
      <c r="V40" s="9"/>
      <c r="W40" s="9"/>
      <c r="X40" s="9"/>
      <c r="Y40" s="9"/>
      <c r="Z40" s="9"/>
      <c r="AA40" s="9"/>
      <c r="AB40" s="9"/>
    </row>
    <row r="41" spans="7:28" ht="16.5">
      <c r="G41" s="8"/>
      <c r="K41" s="9"/>
      <c r="L41" s="9"/>
      <c r="M41" s="9"/>
      <c r="N41" s="9"/>
      <c r="O41" s="9"/>
      <c r="P41" s="9"/>
      <c r="Q41" s="9"/>
      <c r="R41" s="9"/>
      <c r="S41" s="9"/>
      <c r="T41" s="9"/>
      <c r="U41" s="9"/>
      <c r="V41" s="9"/>
      <c r="W41" s="9"/>
      <c r="X41" s="9"/>
      <c r="Y41" s="9"/>
      <c r="Z41" s="9"/>
      <c r="AA41" s="9"/>
      <c r="AB41" s="9"/>
    </row>
    <row r="42" spans="11:28" ht="16.5">
      <c r="K42" s="9"/>
      <c r="L42" s="9"/>
      <c r="M42" s="9"/>
      <c r="N42" s="9"/>
      <c r="O42" s="9"/>
      <c r="P42" s="9"/>
      <c r="Q42" s="9"/>
      <c r="R42" s="9"/>
      <c r="S42" s="9"/>
      <c r="T42" s="9"/>
      <c r="U42" s="9"/>
      <c r="V42" s="9"/>
      <c r="W42" s="9"/>
      <c r="X42" s="9"/>
      <c r="Y42" s="9"/>
      <c r="Z42" s="9"/>
      <c r="AA42" s="9"/>
      <c r="AB42" s="9"/>
    </row>
    <row r="47" ht="16.5">
      <c r="H47" s="8"/>
    </row>
    <row r="48" ht="16.5">
      <c r="H48" s="8"/>
    </row>
    <row r="49" ht="16.5">
      <c r="H49" s="8"/>
    </row>
  </sheetData>
  <sheetProtection/>
  <mergeCells count="18">
    <mergeCell ref="A39:I40"/>
    <mergeCell ref="J8:J11"/>
    <mergeCell ref="I4:I5"/>
    <mergeCell ref="I25:I26"/>
    <mergeCell ref="I14:I15"/>
    <mergeCell ref="I22:I23"/>
    <mergeCell ref="J13:J14"/>
    <mergeCell ref="A38:B38"/>
    <mergeCell ref="A37:B37"/>
    <mergeCell ref="A1:I1"/>
    <mergeCell ref="A3:I3"/>
    <mergeCell ref="A4:A5"/>
    <mergeCell ref="B4:B5"/>
    <mergeCell ref="C4:C5"/>
    <mergeCell ref="D4:D5"/>
    <mergeCell ref="E4:E5"/>
    <mergeCell ref="F4:H4"/>
    <mergeCell ref="A2:I2"/>
  </mergeCells>
  <printOptions/>
  <pageMargins left="0.2" right="0" top="0.5" bottom="0.5" header="0.3" footer="0.3"/>
  <pageSetup horizontalDpi="600" verticalDpi="600" orientation="landscape"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9" sqref="L9"/>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2018-07-09T04:36:39Z</cp:lastPrinted>
  <dcterms:created xsi:type="dcterms:W3CDTF">2006-09-16T00:00:00Z</dcterms:created>
  <dcterms:modified xsi:type="dcterms:W3CDTF">2022-08-02T07:13:38Z</dcterms:modified>
  <cp:category/>
  <cp:version/>
  <cp:contentType/>
  <cp:contentStatus/>
</cp:coreProperties>
</file>